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<sst xmlns="http://schemas.openxmlformats.org/spreadsheetml/2006/main" count="289" uniqueCount="109">
  <si>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</si>
  <si>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</si>
  <si>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</si>
  <si>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</si>
  <si>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</si>
  <si>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</si>
  <si>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</si>
  <si>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</si>
  <si>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</si>
  <si>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</si>
  <si>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</si>
  <si>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</si>
  <si>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</si>
  <si>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</si>
  <si>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</si>
  <si>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</si>
  <si>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</si>
  <si>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</si>
  <si>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</si>
  <si>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</si>
  <si>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</si>
  <si>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</si>
  <si>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</si>
  <si>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</si>
  <si>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</si>
  <si>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</si>
  <si>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</si>
  <si>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</si>
  <si>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</si>
  <si>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</si>
  <si>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</si>
  <si>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</si>
  <si>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</si>
  <si>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</si>
  <si>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</si>
  <si>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</si>
  <si>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</si>
  <si>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</si>
  <si>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</si>
  <si>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</si>
  <si>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</si>
  <si>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</si>
  <si>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</si>
  <si>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</si>
  <si>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</si>
  <si>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</si>
  <si>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</si>
  <si>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</si>
  <si>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</si>
  <si>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</si>
  <si>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</si>
  <si>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</si>
  <si>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</si>
  <si>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</si>
  <si>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</si>
  <si>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</si>
  <si>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</si>
  <si>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</si>
  <si>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</si>
  <si>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</si>
  <si>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</si>
  <si>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</si>
  <si>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</si>
  <si>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</si>
  <si>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</si>
  <si>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</si>
  <si>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</si>
  <si>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</si>
  <si>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</si>
  <si>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</si>
  <si>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</si>
  <si>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</si>
  <si>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</si>
  <si>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</si>
  <si>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</si>
  <si>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</si>
  <si>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</si>
  <si>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</si>
  <si>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</si>
  <si>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</si>
  <si>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</si>
  <si>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</si>
  <si>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</si>
  <si>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</si>
  <si>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</si>
  <si>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</si>
  <si>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</si>
  <si>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</si>
  <si>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</si>
  <si>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</si>
  <si>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</si>
  <si>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</si>
  <si>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</si>
  <si>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</si>
  <si>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</si>
  <si>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</si>
  <si>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</si>
  <si>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</si>
  <si>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</si>
  <si>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</si>
  <si>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</si>
  <si>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</si>
  <si>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</si>
  <si>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</si>
  <si>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Зміни до   розпису доходів станом на 18.07.2018р. :</t>
  </si>
  <si>
    <t>станом на 24.07.2018</t>
  </si>
  <si>
    <r>
      <t xml:space="preserve">станом на 24.07.2018р.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</si>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</sst>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05"/>
      <color indexed="8"/>
      <name val="Times New Roman"/>
      <family val="1"/>
    </font>
    <font>
      <sz val="1.7"/>
      <color indexed="8"/>
      <name val="Times New Roman"/>
      <family val="1"/>
    </font>
    <font>
      <sz val="3.25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169769"/>
        <c:axId val="19527922"/>
      </c:lineChart>
      <c:catAx>
        <c:axId val="21697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27922"/>
        <c:crosses val="autoZero"/>
        <c:auto val="0"/>
        <c:lblOffset val="100"/>
        <c:tickLblSkip val="1"/>
        <c:noMultiLvlLbl val="0"/>
      </c:catAx>
      <c:valAx>
        <c:axId val="195279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697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1533571"/>
        <c:axId val="38257820"/>
      </c:lineChart>
      <c:catAx>
        <c:axId val="415335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57820"/>
        <c:crosses val="autoZero"/>
        <c:auto val="0"/>
        <c:lblOffset val="100"/>
        <c:tickLblSkip val="1"/>
        <c:noMultiLvlLbl val="0"/>
      </c:catAx>
      <c:valAx>
        <c:axId val="382578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8776061"/>
        <c:axId val="11875686"/>
      </c:lineChart>
      <c:catAx>
        <c:axId val="87760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75686"/>
        <c:crosses val="autoZero"/>
        <c:auto val="0"/>
        <c:lblOffset val="100"/>
        <c:tickLblSkip val="1"/>
        <c:noMultiLvlLbl val="0"/>
      </c:catAx>
      <c:valAx>
        <c:axId val="1187568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760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9772311"/>
        <c:axId val="22406480"/>
      </c:lineChart>
      <c:catAx>
        <c:axId val="397723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06480"/>
        <c:crosses val="autoZero"/>
        <c:auto val="0"/>
        <c:lblOffset val="100"/>
        <c:tickLblSkip val="1"/>
        <c:noMultiLvlLbl val="0"/>
      </c:catAx>
      <c:valAx>
        <c:axId val="2240648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723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31729"/>
        <c:axId val="2985562"/>
      </c:lineChart>
      <c:catAx>
        <c:axId val="3317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562"/>
        <c:crosses val="autoZero"/>
        <c:auto val="0"/>
        <c:lblOffset val="100"/>
        <c:tickLblSkip val="1"/>
        <c:noMultiLvlLbl val="0"/>
      </c:catAx>
      <c:valAx>
        <c:axId val="298556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7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6870059"/>
        <c:axId val="40503940"/>
      </c:lineChart>
      <c:catAx>
        <c:axId val="268700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03940"/>
        <c:crosses val="autoZero"/>
        <c:auto val="0"/>
        <c:lblOffset val="100"/>
        <c:tickLblSkip val="1"/>
        <c:noMultiLvlLbl val="0"/>
      </c:catAx>
      <c:valAx>
        <c:axId val="4050394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700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8991141"/>
        <c:axId val="59593678"/>
      </c:lineChart>
      <c:catAx>
        <c:axId val="289911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93678"/>
        <c:crosses val="autoZero"/>
        <c:auto val="0"/>
        <c:lblOffset val="100"/>
        <c:tickLblSkip val="1"/>
        <c:noMultiLvlLbl val="0"/>
      </c:catAx>
      <c:valAx>
        <c:axId val="5959367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9114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581055"/>
        <c:axId val="62358584"/>
      </c:bar3DChart>
      <c:catAx>
        <c:axId val="66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 val="autoZero"/>
        <c:auto val="1"/>
        <c:lblOffset val="100"/>
        <c:tickLblSkip val="1"/>
        <c:noMultiLvlLbl val="0"/>
      </c:catAx>
      <c:valAx>
        <c:axId val="62358584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8105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4356345"/>
        <c:axId val="17880514"/>
      </c:bar3D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880514"/>
        <c:crosses val="autoZero"/>
        <c:auto val="1"/>
        <c:lblOffset val="100"/>
        <c:tickLblSkip val="1"/>
        <c:noMultiLvlLbl val="0"/>
      </c:catAx>
      <c:valAx>
        <c:axId val="17880514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56345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894 220,8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-53 513,6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-13 991,3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66</v>
      </c>
      <c r="S1" s="122"/>
      <c r="T1" s="122"/>
      <c r="U1" s="122"/>
      <c r="V1" s="122"/>
      <c r="W1" s="123"/>
    </row>
    <row r="2" spans="1:23" ht="1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2">
        <v>0</v>
      </c>
      <c r="V4" s="13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4">
        <v>1</v>
      </c>
      <c r="V5" s="13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6">
        <v>0</v>
      </c>
      <c r="V7" s="13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4">
        <v>0</v>
      </c>
      <c r="V8" s="13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4">
        <v>0</v>
      </c>
      <c r="V10" s="13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4">
        <v>0</v>
      </c>
      <c r="V12" s="13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4">
        <v>0</v>
      </c>
      <c r="V14" s="135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4">
        <v>0</v>
      </c>
      <c r="V16" s="135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4">
        <v>0</v>
      </c>
      <c r="V21" s="135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4">
        <v>0</v>
      </c>
      <c r="V22" s="135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6">
        <v>0</v>
      </c>
      <c r="V23" s="14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8">
        <f>SUM(U4:U23)</f>
        <v>1</v>
      </c>
      <c r="V24" s="14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43132</v>
      </c>
      <c r="S29" s="152">
        <f>14560.55/1000</f>
        <v>14.56055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43132</v>
      </c>
      <c r="S39" s="140">
        <f>4362046.31/1000</f>
        <v>4362.04631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73</v>
      </c>
      <c r="S1" s="122"/>
      <c r="T1" s="122"/>
      <c r="U1" s="122"/>
      <c r="V1" s="122"/>
      <c r="W1" s="123"/>
    </row>
    <row r="2" spans="1:23" ht="15" thickBot="1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4">
        <v>0</v>
      </c>
      <c r="V8" s="135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4">
        <v>0</v>
      </c>
      <c r="V9" s="135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4">
        <v>1</v>
      </c>
      <c r="V10" s="135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4">
        <v>0</v>
      </c>
      <c r="V12" s="135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4">
        <v>0</v>
      </c>
      <c r="V15" s="135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4">
        <v>0</v>
      </c>
      <c r="V18" s="135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4">
        <v>0</v>
      </c>
      <c r="V19" s="135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4">
        <v>0</v>
      </c>
      <c r="V21" s="135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6">
        <v>0</v>
      </c>
      <c r="V23" s="14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8">
        <f>SUM(U4:U23)</f>
        <v>1</v>
      </c>
      <c r="V24" s="14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43160</v>
      </c>
      <c r="S29" s="152">
        <v>144.8304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43160</v>
      </c>
      <c r="S39" s="140">
        <v>4586.3857499999995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81</v>
      </c>
      <c r="S1" s="122"/>
      <c r="T1" s="122"/>
      <c r="U1" s="122"/>
      <c r="V1" s="122"/>
      <c r="W1" s="123"/>
    </row>
    <row r="2" spans="1:23" ht="15" thickBot="1">
      <c r="A2" s="124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4">
        <v>1</v>
      </c>
      <c r="V8" s="135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4">
        <v>0</v>
      </c>
      <c r="V12" s="135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4">
        <v>0</v>
      </c>
      <c r="V13" s="135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4">
        <v>0</v>
      </c>
      <c r="V14" s="135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4">
        <v>0</v>
      </c>
      <c r="V18" s="135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4">
        <v>0</v>
      </c>
      <c r="V19" s="135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4">
        <v>0</v>
      </c>
      <c r="V20" s="135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4">
        <v>0</v>
      </c>
      <c r="V21" s="135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4">
        <v>0</v>
      </c>
      <c r="V23" s="135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6"/>
      <c r="V24" s="14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8">
        <f>SUM(U4:U24)</f>
        <v>1</v>
      </c>
      <c r="V25" s="149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43191</v>
      </c>
      <c r="S30" s="152">
        <v>36.88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43191</v>
      </c>
      <c r="S40" s="140">
        <v>6267.390409999999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85</v>
      </c>
      <c r="S1" s="122"/>
      <c r="T1" s="122"/>
      <c r="U1" s="122"/>
      <c r="V1" s="122"/>
      <c r="W1" s="123"/>
    </row>
    <row r="2" spans="1:23" ht="15" thickBot="1">
      <c r="A2" s="124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2">
        <v>0</v>
      </c>
      <c r="V4" s="133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4">
        <v>0</v>
      </c>
      <c r="V5" s="135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6">
        <v>0</v>
      </c>
      <c r="V6" s="137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6">
        <v>0</v>
      </c>
      <c r="V7" s="137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4">
        <v>0</v>
      </c>
      <c r="V8" s="135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4">
        <v>0</v>
      </c>
      <c r="V10" s="135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4">
        <v>0</v>
      </c>
      <c r="V13" s="135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4">
        <v>1</v>
      </c>
      <c r="V17" s="135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4">
        <v>0</v>
      </c>
      <c r="V18" s="135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4">
        <v>0</v>
      </c>
      <c r="V19" s="135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4">
        <v>0</v>
      </c>
      <c r="V21" s="135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6">
        <v>0</v>
      </c>
      <c r="V22" s="147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8">
        <f>SUM(U4:U22)</f>
        <v>1</v>
      </c>
      <c r="V23" s="149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0" t="s">
        <v>33</v>
      </c>
      <c r="S26" s="150"/>
      <c r="T26" s="150"/>
      <c r="U26" s="15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>
        <v>43221</v>
      </c>
      <c r="S28" s="152">
        <f>164449.89/1000</f>
        <v>164.44989</v>
      </c>
      <c r="T28" s="152"/>
      <c r="U28" s="152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/>
      <c r="S29" s="152"/>
      <c r="T29" s="152"/>
      <c r="U29" s="152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0" t="s">
        <v>30</v>
      </c>
      <c r="S36" s="150"/>
      <c r="T36" s="150"/>
      <c r="U36" s="150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6" t="s">
        <v>31</v>
      </c>
      <c r="S37" s="156"/>
      <c r="T37" s="156"/>
      <c r="U37" s="15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>
        <v>43221</v>
      </c>
      <c r="S38" s="140">
        <f>6073942.31/1000</f>
        <v>6073.942309999999</v>
      </c>
      <c r="T38" s="141"/>
      <c r="U38" s="142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/>
      <c r="S39" s="143"/>
      <c r="T39" s="144"/>
      <c r="U39" s="145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90</v>
      </c>
      <c r="S1" s="122"/>
      <c r="T1" s="122"/>
      <c r="U1" s="122"/>
      <c r="V1" s="122"/>
      <c r="W1" s="123"/>
    </row>
    <row r="2" spans="1:23" ht="15" thickBot="1">
      <c r="A2" s="124" t="s">
        <v>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2">
        <v>0</v>
      </c>
      <c r="V4" s="133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4">
        <v>0</v>
      </c>
      <c r="V5" s="135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4">
        <v>0</v>
      </c>
      <c r="V14" s="135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4">
        <v>0</v>
      </c>
      <c r="V17" s="135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4">
        <v>0</v>
      </c>
      <c r="V21" s="135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4">
        <v>0</v>
      </c>
      <c r="V22" s="135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4">
        <v>0</v>
      </c>
      <c r="V23" s="135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6">
        <v>0</v>
      </c>
      <c r="V24" s="147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8">
        <f>SUM(U4:U24)</f>
        <v>1</v>
      </c>
      <c r="V25" s="149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43252</v>
      </c>
      <c r="S30" s="152">
        <f>143460/1000</f>
        <v>143.46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43252</v>
      </c>
      <c r="S40" s="140">
        <v>2090.605379999998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96</v>
      </c>
      <c r="S1" s="122"/>
      <c r="T1" s="122"/>
      <c r="U1" s="122"/>
      <c r="V1" s="122"/>
      <c r="W1" s="123"/>
    </row>
    <row r="2" spans="1:23" ht="15" thickBot="1">
      <c r="A2" s="124" t="s">
        <v>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32">
        <v>0</v>
      </c>
      <c r="V4" s="133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34">
        <v>0</v>
      </c>
      <c r="V13" s="135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34">
        <v>0</v>
      </c>
      <c r="V17" s="135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34">
        <v>0</v>
      </c>
      <c r="V18" s="135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34">
        <v>0</v>
      </c>
      <c r="V19" s="135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34">
        <v>2</v>
      </c>
      <c r="V21" s="135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34">
        <v>0</v>
      </c>
      <c r="V22" s="135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6">
        <v>0</v>
      </c>
      <c r="V23" s="147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8">
        <f>SUM(U4:U23)</f>
        <v>3</v>
      </c>
      <c r="V24" s="149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43282</v>
      </c>
      <c r="S29" s="152">
        <v>1.88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43282</v>
      </c>
      <c r="S39" s="140">
        <v>1083.8231599999983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102</v>
      </c>
      <c r="S1" s="122"/>
      <c r="T1" s="122"/>
      <c r="U1" s="122"/>
      <c r="V1" s="122"/>
      <c r="W1" s="123"/>
    </row>
    <row r="2" spans="1:23" ht="1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106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5816.686250000001</v>
      </c>
      <c r="R4" s="94">
        <v>0</v>
      </c>
      <c r="S4" s="95">
        <v>0</v>
      </c>
      <c r="T4" s="96">
        <v>1486.2</v>
      </c>
      <c r="U4" s="132">
        <v>0</v>
      </c>
      <c r="V4" s="133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5816.7</v>
      </c>
      <c r="R5" s="69">
        <v>10</v>
      </c>
      <c r="S5" s="65">
        <v>0</v>
      </c>
      <c r="T5" s="70">
        <v>0</v>
      </c>
      <c r="U5" s="134">
        <v>0</v>
      </c>
      <c r="V5" s="135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5816.7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5816.7</v>
      </c>
      <c r="R7" s="71">
        <v>0</v>
      </c>
      <c r="S7" s="72">
        <v>0</v>
      </c>
      <c r="T7" s="73">
        <v>10.9</v>
      </c>
      <c r="U7" s="136">
        <v>0</v>
      </c>
      <c r="V7" s="137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5816.7</v>
      </c>
      <c r="R8" s="112">
        <v>0</v>
      </c>
      <c r="S8" s="113">
        <v>0</v>
      </c>
      <c r="T8" s="104">
        <v>0</v>
      </c>
      <c r="U8" s="157">
        <v>1</v>
      </c>
      <c r="V8" s="158"/>
      <c r="W8" s="110">
        <f t="shared" si="3"/>
        <v>1</v>
      </c>
    </row>
    <row r="9" spans="1:23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5816.7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5816.7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5816.7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5816.7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5816.7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5816.7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5816.7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5816.7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5816.7</v>
      </c>
      <c r="R17" s="69">
        <v>0</v>
      </c>
      <c r="S17" s="65">
        <v>0</v>
      </c>
      <c r="T17" s="74">
        <v>43.8</v>
      </c>
      <c r="U17" s="134">
        <v>0</v>
      </c>
      <c r="V17" s="135"/>
      <c r="W17" s="68">
        <f t="shared" si="3"/>
        <v>43.8</v>
      </c>
    </row>
    <row r="18" spans="1:23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5816.7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5816.7</v>
      </c>
      <c r="R19" s="69">
        <v>58.6</v>
      </c>
      <c r="S19" s="65">
        <v>0</v>
      </c>
      <c r="T19" s="70">
        <v>0</v>
      </c>
      <c r="U19" s="134">
        <v>0</v>
      </c>
      <c r="V19" s="135"/>
      <c r="W19" s="68">
        <f t="shared" si="3"/>
        <v>58.6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5816.7</v>
      </c>
      <c r="R20" s="69"/>
      <c r="S20" s="65"/>
      <c r="T20" s="70"/>
      <c r="U20" s="134"/>
      <c r="V20" s="135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5816.7</v>
      </c>
      <c r="R21" s="102"/>
      <c r="S21" s="103"/>
      <c r="T21" s="104"/>
      <c r="U21" s="134"/>
      <c r="V21" s="135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5816.7</v>
      </c>
      <c r="R22" s="102"/>
      <c r="S22" s="103"/>
      <c r="T22" s="104"/>
      <c r="U22" s="134"/>
      <c r="V22" s="135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5816.7</v>
      </c>
      <c r="R23" s="102"/>
      <c r="S23" s="103"/>
      <c r="T23" s="104"/>
      <c r="U23" s="134"/>
      <c r="V23" s="135"/>
      <c r="W23" s="68">
        <f t="shared" si="3"/>
        <v>0</v>
      </c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5816.7</v>
      </c>
      <c r="R24" s="102"/>
      <c r="S24" s="103"/>
      <c r="T24" s="104"/>
      <c r="U24" s="134"/>
      <c r="V24" s="135"/>
      <c r="W24" s="68">
        <f t="shared" si="3"/>
        <v>0</v>
      </c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5816.7</v>
      </c>
      <c r="R25" s="98"/>
      <c r="S25" s="99"/>
      <c r="T25" s="100"/>
      <c r="U25" s="146"/>
      <c r="V25" s="147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59268.9</v>
      </c>
      <c r="C26" s="85">
        <f t="shared" si="4"/>
        <v>861.22</v>
      </c>
      <c r="D26" s="107">
        <f t="shared" si="4"/>
        <v>861.22</v>
      </c>
      <c r="E26" s="107">
        <f t="shared" si="4"/>
        <v>0</v>
      </c>
      <c r="F26" s="85">
        <f t="shared" si="4"/>
        <v>3418.12</v>
      </c>
      <c r="G26" s="85">
        <f t="shared" si="4"/>
        <v>7305.499999999999</v>
      </c>
      <c r="H26" s="85">
        <f t="shared" si="4"/>
        <v>18952.58</v>
      </c>
      <c r="I26" s="85">
        <f t="shared" si="4"/>
        <v>529.1999999999999</v>
      </c>
      <c r="J26" s="85">
        <f t="shared" si="4"/>
        <v>452</v>
      </c>
      <c r="K26" s="85">
        <f t="shared" si="4"/>
        <v>608.6</v>
      </c>
      <c r="L26" s="85">
        <f t="shared" si="4"/>
        <v>1192.5</v>
      </c>
      <c r="M26" s="84">
        <f t="shared" si="4"/>
        <v>478.36</v>
      </c>
      <c r="N26" s="84">
        <f t="shared" si="4"/>
        <v>93066.98000000001</v>
      </c>
      <c r="O26" s="84">
        <f t="shared" si="4"/>
        <v>132000</v>
      </c>
      <c r="P26" s="86">
        <f>N26/O26</f>
        <v>0.7050528787878789</v>
      </c>
      <c r="Q26" s="2"/>
      <c r="R26" s="75">
        <f>SUM(R4:R25)</f>
        <v>68.6</v>
      </c>
      <c r="S26" s="75">
        <f>SUM(S4:S25)</f>
        <v>0</v>
      </c>
      <c r="T26" s="75">
        <f>SUM(T4:T25)</f>
        <v>1540.9</v>
      </c>
      <c r="U26" s="148">
        <f>SUM(U4:U25)</f>
        <v>1</v>
      </c>
      <c r="V26" s="149"/>
      <c r="W26" s="111">
        <f>R26+S26+U26+T26+V26</f>
        <v>1610.5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33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 t="s">
        <v>29</v>
      </c>
      <c r="S30" s="151"/>
      <c r="T30" s="151"/>
      <c r="U30" s="151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>
        <v>43305</v>
      </c>
      <c r="S31" s="152">
        <v>60.42896</v>
      </c>
      <c r="T31" s="152"/>
      <c r="U31" s="152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9"/>
      <c r="S32" s="152"/>
      <c r="T32" s="152"/>
      <c r="U32" s="152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 t="s">
        <v>30</v>
      </c>
      <c r="S39" s="150"/>
      <c r="T39" s="150"/>
      <c r="U39" s="150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6" t="s">
        <v>31</v>
      </c>
      <c r="S40" s="156"/>
      <c r="T40" s="156"/>
      <c r="U40" s="156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>
        <v>43305</v>
      </c>
      <c r="S41" s="140">
        <v>1083.8231599999983</v>
      </c>
      <c r="T41" s="141"/>
      <c r="U41" s="14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9"/>
      <c r="S42" s="143"/>
      <c r="T42" s="144"/>
      <c r="U42" s="14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C29" sqref="C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8" t="s">
        <v>107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9"/>
      <c r="N26" s="179"/>
    </row>
    <row r="27" spans="1:16" ht="54" customHeight="1">
      <c r="A27" s="173" t="s">
        <v>32</v>
      </c>
      <c r="B27" s="169" t="s">
        <v>43</v>
      </c>
      <c r="C27" s="169"/>
      <c r="D27" s="163" t="s">
        <v>49</v>
      </c>
      <c r="E27" s="175"/>
      <c r="F27" s="176" t="s">
        <v>44</v>
      </c>
      <c r="G27" s="162"/>
      <c r="H27" s="177" t="s">
        <v>52</v>
      </c>
      <c r="I27" s="163"/>
      <c r="J27" s="170"/>
      <c r="K27" s="171"/>
      <c r="L27" s="166" t="s">
        <v>36</v>
      </c>
      <c r="M27" s="167"/>
      <c r="N27" s="168"/>
      <c r="O27" s="160" t="s">
        <v>108</v>
      </c>
      <c r="P27" s="161"/>
    </row>
    <row r="28" spans="1:16" ht="30.75" customHeight="1">
      <c r="A28" s="174"/>
      <c r="B28" s="44" t="s">
        <v>103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2"/>
      <c r="P28" s="163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1762.43</v>
      </c>
      <c r="D29" s="45">
        <v>2000.03</v>
      </c>
      <c r="E29" s="45">
        <v>1597.04</v>
      </c>
      <c r="F29" s="45">
        <v>14000</v>
      </c>
      <c r="G29" s="45">
        <v>4511.89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7880.360000000001</v>
      </c>
      <c r="N29" s="47">
        <f>M29-L29</f>
        <v>-14148.669999999998</v>
      </c>
      <c r="O29" s="164">
        <f>липень!S31</f>
        <v>60.42896</v>
      </c>
      <c r="P29" s="16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527266.48</v>
      </c>
      <c r="F48" s="1" t="s">
        <v>22</v>
      </c>
      <c r="G48" s="6"/>
      <c r="H48" s="17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106901.12</v>
      </c>
      <c r="G49" s="6"/>
      <c r="H49" s="17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147605.13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18619.08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59869.97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23907.899999999947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894220.7999999999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1762.43</v>
      </c>
    </row>
    <row r="59" spans="1:3" ht="25.5">
      <c r="A59" s="76" t="s">
        <v>54</v>
      </c>
      <c r="B59" s="9">
        <f>D29</f>
        <v>2000.03</v>
      </c>
      <c r="C59" s="9">
        <f>E29</f>
        <v>1597.04</v>
      </c>
    </row>
    <row r="60" spans="1:3" ht="12.75">
      <c r="A60" s="76" t="s">
        <v>55</v>
      </c>
      <c r="B60" s="9">
        <f>F29</f>
        <v>14000</v>
      </c>
      <c r="C60" s="9">
        <f>G29</f>
        <v>4511.89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2018-07-24T09:24:42Z</dcterms:modified>
  <cp:category/>
  <cp:version/>
  <cp:contentType/>
  <cp:contentStatus/>
</cp:coreProperties>
</file>